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Documentation" sheetId="1" r:id="rId1"/>
    <sheet name="Original" sheetId="2" r:id="rId2"/>
    <sheet name="ForCalculations" sheetId="3" r:id="rId3"/>
    <sheet name="Expenditures" sheetId="4" r:id="rId4"/>
    <sheet name="Formulas" sheetId="5" r:id="rId5"/>
  </sheets>
  <definedNames/>
  <calcPr fullCalcOnLoad="1"/>
</workbook>
</file>

<file path=xl/sharedStrings.xml><?xml version="1.0" encoding="utf-8"?>
<sst xmlns="http://schemas.openxmlformats.org/spreadsheetml/2006/main" count="203" uniqueCount="63">
  <si>
    <t>Date:</t>
  </si>
  <si>
    <t>Prepared by:</t>
  </si>
  <si>
    <t>Purpose:</t>
  </si>
  <si>
    <t>Track current vs. proposed expenditures</t>
  </si>
  <si>
    <t>Key Agency Expenditures</t>
  </si>
  <si>
    <t>Division/Agency</t>
  </si>
  <si>
    <t>Current</t>
  </si>
  <si>
    <t>Proposed</t>
  </si>
  <si>
    <t>General Government</t>
  </si>
  <si>
    <t>Administration</t>
  </si>
  <si>
    <t>Business Regulation</t>
  </si>
  <si>
    <t>Economic Development</t>
  </si>
  <si>
    <t>Labor</t>
  </si>
  <si>
    <t>Legislative</t>
  </si>
  <si>
    <t>Board of Elections</t>
  </si>
  <si>
    <t>Ethics Commission</t>
  </si>
  <si>
    <t>Governor's Office</t>
  </si>
  <si>
    <t>Human Services</t>
  </si>
  <si>
    <t>Children and Families</t>
  </si>
  <si>
    <t>Elderly Affairs</t>
  </si>
  <si>
    <t>Health</t>
  </si>
  <si>
    <t>MHRH</t>
  </si>
  <si>
    <t>Substance Abuse</t>
  </si>
  <si>
    <t>Education</t>
  </si>
  <si>
    <t>Elementary/Secondary Education</t>
  </si>
  <si>
    <t>Higher Education</t>
  </si>
  <si>
    <t>Library Services</t>
  </si>
  <si>
    <t>Council on the Arts</t>
  </si>
  <si>
    <t>Higher Ed Assistance</t>
  </si>
  <si>
    <t>Telecommunications Authority</t>
  </si>
  <si>
    <t>Public Safety</t>
  </si>
  <si>
    <t>Attorney General</t>
  </si>
  <si>
    <t>Corrections</t>
  </si>
  <si>
    <t>Judicial</t>
  </si>
  <si>
    <t>Judical Tenure</t>
  </si>
  <si>
    <t>Public Defender</t>
  </si>
  <si>
    <t>Sheriffs</t>
  </si>
  <si>
    <t>Natural Resources</t>
  </si>
  <si>
    <t>Environmental Management</t>
  </si>
  <si>
    <t>Coastal Resources</t>
  </si>
  <si>
    <t>OVERALL TOTALS</t>
  </si>
  <si>
    <t>Source:Governor's Office</t>
  </si>
  <si>
    <t>Percent Proposed to Overal Expenditures</t>
  </si>
  <si>
    <t>Percent Proposed to Division Expenditures</t>
  </si>
  <si>
    <t>Percent Proposed Change</t>
  </si>
  <si>
    <t>SubTotal</t>
  </si>
  <si>
    <t>To calculate Overall totals</t>
  </si>
  <si>
    <t>Use mouse to select with + signs inbetween</t>
  </si>
  <si>
    <t>or</t>
  </si>
  <si>
    <t>Highlight the whole column including the blank cell</t>
  </si>
  <si>
    <t>Excel will go look for the subtotals, and put the overall total in the blank cell.</t>
  </si>
  <si>
    <t>Key agency expenditures</t>
  </si>
  <si>
    <t>C5/B5</t>
  </si>
  <si>
    <t>(C5-B5)/B5</t>
  </si>
  <si>
    <t>C5/$C$13</t>
  </si>
  <si>
    <t>C5/$C$43</t>
  </si>
  <si>
    <t>Using the mouse to select cells</t>
  </si>
  <si>
    <t>Calculating % change</t>
  </si>
  <si>
    <t>Your name</t>
  </si>
  <si>
    <t>Current Date</t>
  </si>
  <si>
    <r>
      <t>Formulas to use</t>
    </r>
    <r>
      <rPr>
        <sz val="10"/>
        <color indexed="10"/>
        <rFont val="Arial"/>
        <family val="2"/>
      </rPr>
      <t xml:space="preserve"> C5/B5</t>
    </r>
  </si>
  <si>
    <t>(new-old)/old</t>
  </si>
  <si>
    <t>new/old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</si>
</sst>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0"/>
    <numFmt numFmtId="166" formatCode="0.0000"/>
    <numFmt numFmtId="167" formatCode="0.000"/>
  </numFmts>
  <fonts count="8">
    <font>
      <sz val="10"/>
      <name val="Arial"/>
      <family val="0"/>
    </font>
    <font>
      <sz val="8"/>
      <name val="Arial"/>
      <family val="2"/>
    </font>
    <font>
      <b/>
      <sz val="14"/>
      <name val="Arial"/>
      <family val="2"/>
    </font>
    <font>
      <b/>
      <sz val="10"/>
      <name val="Arial"/>
      <family val="2"/>
    </font>
    <font>
      <b/>
      <i/>
      <sz val="10"/>
      <name val="Arial"/>
      <family val="2"/>
    </font>
    <font>
      <b/>
      <u val="single"/>
      <sz val="10"/>
      <name val="Arial"/>
      <family val="2"/>
    </font>
    <font>
      <sz val="8"/>
      <color indexed="10"/>
      <name val="Arial"/>
      <family val="2"/>
    </font>
    <font>
      <sz val="10"/>
      <color indexed="10"/>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6">
    <border>
      <left/>
      <right/>
      <top/>
      <bottom/>
      <diagonal/>
    </border>
    <border>
      <left>
        <color indexed="63"/>
      </left>
      <right>
        <color indexed="63"/>
      </right>
      <top>
        <color indexed="63"/>
      </top>
      <bottom style="thick"/>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color indexed="63"/>
      </left>
      <right style="thin"/>
      <top style="thick"/>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3" fillId="0" borderId="0" xfId="0" applyFont="1" applyAlignment="1">
      <alignment/>
    </xf>
    <xf numFmtId="0" fontId="3" fillId="0" borderId="1" xfId="0" applyFont="1" applyBorder="1" applyAlignment="1">
      <alignment/>
    </xf>
    <xf numFmtId="0" fontId="2" fillId="0" borderId="0" xfId="0" applyFont="1" applyFill="1" applyAlignment="1">
      <alignment horizontal="centerContinuous"/>
    </xf>
    <xf numFmtId="0" fontId="0" fillId="0" borderId="0" xfId="0" applyFill="1" applyAlignment="1">
      <alignment/>
    </xf>
    <xf numFmtId="0" fontId="3" fillId="0" borderId="1" xfId="0" applyFont="1" applyBorder="1" applyAlignment="1">
      <alignment horizontal="center"/>
    </xf>
    <xf numFmtId="0" fontId="3" fillId="0" borderId="1" xfId="0" applyFont="1" applyBorder="1" applyAlignment="1">
      <alignment horizontal="center" wrapText="1"/>
    </xf>
    <xf numFmtId="0" fontId="3" fillId="2" borderId="1" xfId="0" applyFont="1" applyFill="1" applyBorder="1" applyAlignment="1">
      <alignment horizontal="center" wrapText="1"/>
    </xf>
    <xf numFmtId="14" fontId="3" fillId="0" borderId="0" xfId="0" applyNumberFormat="1" applyFont="1" applyAlignment="1">
      <alignment/>
    </xf>
    <xf numFmtId="0" fontId="0" fillId="0" borderId="2" xfId="0" applyBorder="1" applyAlignment="1">
      <alignment horizontal="left"/>
    </xf>
    <xf numFmtId="42" fontId="0" fillId="0" borderId="2" xfId="0" applyNumberFormat="1" applyBorder="1" applyAlignment="1">
      <alignment/>
    </xf>
    <xf numFmtId="10" fontId="0" fillId="0" borderId="2" xfId="0" applyNumberFormat="1" applyBorder="1" applyAlignment="1">
      <alignment/>
    </xf>
    <xf numFmtId="10" fontId="0" fillId="2" borderId="2" xfId="0" applyNumberFormat="1" applyFill="1" applyBorder="1" applyAlignment="1">
      <alignment/>
    </xf>
    <xf numFmtId="42" fontId="0" fillId="2" borderId="2" xfId="0" applyNumberFormat="1" applyFill="1" applyBorder="1" applyAlignment="1">
      <alignment/>
    </xf>
    <xf numFmtId="0" fontId="4" fillId="0" borderId="2" xfId="0" applyFont="1" applyBorder="1" applyAlignment="1">
      <alignment/>
    </xf>
    <xf numFmtId="0" fontId="4" fillId="0" borderId="3" xfId="0" applyFont="1" applyBorder="1" applyAlignment="1">
      <alignment/>
    </xf>
    <xf numFmtId="0" fontId="0" fillId="0" borderId="3" xfId="0" applyBorder="1" applyAlignment="1">
      <alignment/>
    </xf>
    <xf numFmtId="0" fontId="0" fillId="2" borderId="3" xfId="0" applyFill="1" applyBorder="1" applyAlignment="1">
      <alignment/>
    </xf>
    <xf numFmtId="0" fontId="3" fillId="0" borderId="4" xfId="0" applyFont="1" applyBorder="1" applyAlignment="1">
      <alignment/>
    </xf>
    <xf numFmtId="0" fontId="3" fillId="0" borderId="4" xfId="0" applyFont="1" applyBorder="1" applyAlignment="1">
      <alignment horizontal="center"/>
    </xf>
    <xf numFmtId="0" fontId="3" fillId="0" borderId="4" xfId="0" applyFont="1" applyBorder="1" applyAlignment="1">
      <alignment horizontal="center" wrapText="1"/>
    </xf>
    <xf numFmtId="0" fontId="3" fillId="2" borderId="4" xfId="0" applyFont="1" applyFill="1" applyBorder="1" applyAlignment="1">
      <alignment horizontal="center" wrapText="1"/>
    </xf>
    <xf numFmtId="0" fontId="4" fillId="0" borderId="5" xfId="0" applyFont="1" applyBorder="1" applyAlignment="1">
      <alignment/>
    </xf>
    <xf numFmtId="0" fontId="3" fillId="2" borderId="2" xfId="0" applyFont="1" applyFill="1" applyBorder="1" applyAlignment="1">
      <alignment horizontal="right"/>
    </xf>
    <xf numFmtId="9" fontId="0" fillId="0" borderId="0" xfId="19" applyAlignment="1">
      <alignment/>
    </xf>
    <xf numFmtId="0" fontId="0" fillId="0" borderId="2" xfId="0" applyFill="1" applyBorder="1" applyAlignment="1">
      <alignment/>
    </xf>
    <xf numFmtId="42" fontId="0" fillId="0" borderId="2" xfId="0" applyNumberFormat="1" applyFill="1" applyBorder="1" applyAlignment="1">
      <alignment/>
    </xf>
    <xf numFmtId="42" fontId="0" fillId="0" borderId="0" xfId="0" applyNumberFormat="1" applyAlignment="1">
      <alignment/>
    </xf>
    <xf numFmtId="0" fontId="0" fillId="0" borderId="0" xfId="0" applyAlignment="1">
      <alignment horizontal="right"/>
    </xf>
    <xf numFmtId="4" fontId="0" fillId="0" borderId="0" xfId="0" applyNumberFormat="1" applyAlignment="1">
      <alignment/>
    </xf>
    <xf numFmtId="166" fontId="0" fillId="0" borderId="0" xfId="0" applyNumberFormat="1" applyAlignment="1">
      <alignment/>
    </xf>
    <xf numFmtId="0" fontId="0" fillId="0" borderId="0" xfId="0" applyBorder="1" applyAlignment="1">
      <alignment/>
    </xf>
    <xf numFmtId="42" fontId="0" fillId="0" borderId="0" xfId="0" applyNumberFormat="1" applyFill="1" applyBorder="1" applyAlignment="1">
      <alignment/>
    </xf>
    <xf numFmtId="0" fontId="3" fillId="0" borderId="0" xfId="0" applyFont="1" applyAlignment="1">
      <alignment horizontal="right"/>
    </xf>
    <xf numFmtId="0" fontId="3" fillId="0" borderId="4" xfId="0" applyFont="1" applyBorder="1" applyAlignment="1">
      <alignment/>
    </xf>
    <xf numFmtId="0" fontId="3" fillId="0" borderId="4" xfId="0" applyFont="1" applyFill="1" applyBorder="1" applyAlignment="1">
      <alignment horizontal="center"/>
    </xf>
    <xf numFmtId="10" fontId="0" fillId="0" borderId="2" xfId="0" applyNumberFormat="1" applyFill="1" applyBorder="1" applyAlignment="1">
      <alignment/>
    </xf>
    <xf numFmtId="0" fontId="3" fillId="0" borderId="2" xfId="0" applyFont="1" applyFill="1" applyBorder="1" applyAlignment="1">
      <alignment horizontal="right"/>
    </xf>
    <xf numFmtId="0" fontId="6" fillId="3" borderId="3" xfId="0" applyFont="1" applyFill="1" applyBorder="1" applyAlignment="1">
      <alignment/>
    </xf>
    <xf numFmtId="0" fontId="7" fillId="3" borderId="3"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xdr:row>
      <xdr:rowOff>19050</xdr:rowOff>
    </xdr:from>
    <xdr:to>
      <xdr:col>6</xdr:col>
      <xdr:colOff>333375</xdr:colOff>
      <xdr:row>24</xdr:row>
      <xdr:rowOff>152400</xdr:rowOff>
    </xdr:to>
    <xdr:sp>
      <xdr:nvSpPr>
        <xdr:cNvPr id="1" name="TextBox 1"/>
        <xdr:cNvSpPr txBox="1">
          <a:spLocks noChangeArrowheads="1"/>
        </xdr:cNvSpPr>
      </xdr:nvSpPr>
      <xdr:spPr>
        <a:xfrm>
          <a:off x="2752725" y="180975"/>
          <a:ext cx="2019300" cy="385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the raw data you have been given. Your task is to format for appearance and add all calculations to compare this year's budeget to next years.  And you will do this by for each agency, division and overall state government.
</a:t>
          </a:r>
          <a:r>
            <a:rPr lang="en-US" cap="none" sz="1000" b="1" i="0" u="sng" baseline="0">
              <a:latin typeface="Arial"/>
              <a:ea typeface="Arial"/>
              <a:cs typeface="Arial"/>
            </a:rPr>
            <a:t>Formatting</a:t>
          </a:r>
          <a:r>
            <a:rPr lang="en-US" cap="none" sz="1000" b="0" i="0" u="none" baseline="0">
              <a:latin typeface="Arial"/>
              <a:ea typeface="Arial"/>
              <a:cs typeface="Arial"/>
            </a:rPr>
            <a:t>
change column widths
format cells by type ($,%,text)
</a:t>
          </a:r>
          <a:r>
            <a:rPr lang="en-US" cap="none" sz="1000" b="1" i="0" u="sng" baseline="0">
              <a:latin typeface="Arial"/>
              <a:ea typeface="Arial"/>
              <a:cs typeface="Arial"/>
            </a:rPr>
            <a:t>Formulas </a:t>
          </a:r>
          <a:r>
            <a:rPr lang="en-US" cap="none" sz="1000" b="0" i="0" u="none" baseline="0">
              <a:latin typeface="Arial"/>
              <a:ea typeface="Arial"/>
              <a:cs typeface="Arial"/>
            </a:rPr>
            <a:t>
Subtotals by division
Overall totals
% change
% proposed to division subtotals
% proposed to overall
When use of relative formulas
When use absolute formulas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2</xdr:row>
      <xdr:rowOff>76200</xdr:rowOff>
    </xdr:from>
    <xdr:to>
      <xdr:col>0</xdr:col>
      <xdr:colOff>1962150</xdr:colOff>
      <xdr:row>2</xdr:row>
      <xdr:rowOff>276225</xdr:rowOff>
    </xdr:to>
    <xdr:sp>
      <xdr:nvSpPr>
        <xdr:cNvPr id="1" name="TextBox 1"/>
        <xdr:cNvSpPr txBox="1">
          <a:spLocks noChangeArrowheads="1"/>
        </xdr:cNvSpPr>
      </xdr:nvSpPr>
      <xdr:spPr>
        <a:xfrm>
          <a:off x="723900" y="390525"/>
          <a:ext cx="12382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Text wrap</a:t>
          </a:r>
        </a:p>
      </xdr:txBody>
    </xdr:sp>
    <xdr:clientData/>
  </xdr:twoCellAnchor>
  <xdr:twoCellAnchor>
    <xdr:from>
      <xdr:col>0</xdr:col>
      <xdr:colOff>1981200</xdr:colOff>
      <xdr:row>2</xdr:row>
      <xdr:rowOff>190500</xdr:rowOff>
    </xdr:from>
    <xdr:to>
      <xdr:col>3</xdr:col>
      <xdr:colOff>1104900</xdr:colOff>
      <xdr:row>2</xdr:row>
      <xdr:rowOff>190500</xdr:rowOff>
    </xdr:to>
    <xdr:sp>
      <xdr:nvSpPr>
        <xdr:cNvPr id="2" name="Line 2"/>
        <xdr:cNvSpPr>
          <a:spLocks/>
        </xdr:cNvSpPr>
      </xdr:nvSpPr>
      <xdr:spPr>
        <a:xfrm>
          <a:off x="1981200" y="504825"/>
          <a:ext cx="3171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xdr:row>
      <xdr:rowOff>9525</xdr:rowOff>
    </xdr:from>
    <xdr:to>
      <xdr:col>6</xdr:col>
      <xdr:colOff>695325</xdr:colOff>
      <xdr:row>2</xdr:row>
      <xdr:rowOff>190500</xdr:rowOff>
    </xdr:to>
    <xdr:sp>
      <xdr:nvSpPr>
        <xdr:cNvPr id="3" name="TextBox 3"/>
        <xdr:cNvSpPr txBox="1">
          <a:spLocks noChangeArrowheads="1"/>
        </xdr:cNvSpPr>
      </xdr:nvSpPr>
      <xdr:spPr>
        <a:xfrm>
          <a:off x="7229475" y="238125"/>
          <a:ext cx="62865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Fill Color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5"/>
  <sheetViews>
    <sheetView tabSelected="1" workbookViewId="0" topLeftCell="A1">
      <selection activeCell="B7" sqref="B7"/>
    </sheetView>
  </sheetViews>
  <sheetFormatPr defaultColWidth="9.140625" defaultRowHeight="12.75"/>
  <cols>
    <col min="1" max="1" width="12.7109375" style="0" bestFit="1" customWidth="1"/>
    <col min="2" max="2" width="10.140625" style="0" customWidth="1"/>
  </cols>
  <sheetData>
    <row r="1" spans="1:5" ht="12.75">
      <c r="A1" s="3" t="s">
        <v>0</v>
      </c>
      <c r="B1" s="10" t="s">
        <v>59</v>
      </c>
      <c r="C1" s="3"/>
      <c r="D1" s="3"/>
      <c r="E1" s="3"/>
    </row>
    <row r="2" spans="1:5" ht="12.75">
      <c r="A2" s="3"/>
      <c r="B2" s="3"/>
      <c r="C2" s="3"/>
      <c r="D2" s="3"/>
      <c r="E2" s="3"/>
    </row>
    <row r="3" spans="1:5" ht="12.75">
      <c r="A3" s="3" t="s">
        <v>1</v>
      </c>
      <c r="B3" s="3" t="s">
        <v>58</v>
      </c>
      <c r="C3" s="3"/>
      <c r="D3" s="3"/>
      <c r="E3" s="3"/>
    </row>
    <row r="4" spans="1:5" ht="12.75">
      <c r="A4" s="3"/>
      <c r="B4" s="3"/>
      <c r="C4" s="3"/>
      <c r="D4" s="3"/>
      <c r="E4" s="3"/>
    </row>
    <row r="5" spans="1:5" ht="12.75">
      <c r="A5" s="3" t="s">
        <v>2</v>
      </c>
      <c r="B5" s="3" t="s">
        <v>3</v>
      </c>
      <c r="C5" s="3"/>
      <c r="D5" s="3"/>
      <c r="E5" s="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37"/>
  <sheetViews>
    <sheetView workbookViewId="0" topLeftCell="A1">
      <selection activeCell="E36" sqref="E36"/>
    </sheetView>
  </sheetViews>
  <sheetFormatPr defaultColWidth="9.140625" defaultRowHeight="12.75"/>
  <cols>
    <col min="2" max="3" width="15.00390625" style="0" bestFit="1" customWidth="1"/>
  </cols>
  <sheetData>
    <row r="1" ht="12.75">
      <c r="A1" t="s">
        <v>51</v>
      </c>
    </row>
    <row r="2" spans="1:3" ht="12.75">
      <c r="A2" t="s">
        <v>5</v>
      </c>
      <c r="B2" t="s">
        <v>6</v>
      </c>
      <c r="C2" t="s">
        <v>7</v>
      </c>
    </row>
    <row r="3" ht="12.75">
      <c r="A3" t="s">
        <v>8</v>
      </c>
    </row>
    <row r="4" spans="1:3" ht="12.75">
      <c r="A4" t="s">
        <v>9</v>
      </c>
      <c r="B4">
        <v>88708852</v>
      </c>
      <c r="C4">
        <v>114766360</v>
      </c>
    </row>
    <row r="5" spans="1:3" ht="12.75">
      <c r="A5" t="s">
        <v>10</v>
      </c>
      <c r="B5">
        <v>1732024</v>
      </c>
      <c r="C5">
        <v>1650819</v>
      </c>
    </row>
    <row r="6" spans="1:3" ht="12.75">
      <c r="A6" t="s">
        <v>11</v>
      </c>
      <c r="B6">
        <v>5536258</v>
      </c>
      <c r="C6">
        <v>3075855</v>
      </c>
    </row>
    <row r="7" spans="1:3" ht="12.75">
      <c r="A7" t="s">
        <v>12</v>
      </c>
      <c r="B7">
        <v>3905952</v>
      </c>
      <c r="C7">
        <v>4070882</v>
      </c>
    </row>
    <row r="8" spans="1:3" ht="12.75">
      <c r="A8" t="s">
        <v>13</v>
      </c>
      <c r="B8">
        <v>15439021</v>
      </c>
      <c r="C8">
        <v>12199834</v>
      </c>
    </row>
    <row r="9" spans="1:3" ht="12.75">
      <c r="A9" t="s">
        <v>14</v>
      </c>
      <c r="B9">
        <v>1503017</v>
      </c>
      <c r="C9">
        <v>2255407</v>
      </c>
    </row>
    <row r="10" spans="1:3" ht="12.75">
      <c r="A10" t="s">
        <v>15</v>
      </c>
      <c r="B10">
        <v>731528</v>
      </c>
      <c r="C10">
        <v>776587</v>
      </c>
    </row>
    <row r="11" spans="1:3" ht="12.75">
      <c r="A11" t="s">
        <v>16</v>
      </c>
      <c r="B11">
        <v>2385956</v>
      </c>
      <c r="C11">
        <v>2235095</v>
      </c>
    </row>
    <row r="12" ht="12.75">
      <c r="A12" t="s">
        <v>17</v>
      </c>
    </row>
    <row r="13" spans="1:3" ht="12.75">
      <c r="A13" t="s">
        <v>18</v>
      </c>
      <c r="B13">
        <v>79203358</v>
      </c>
      <c r="C13">
        <v>76442642</v>
      </c>
    </row>
    <row r="14" spans="1:3" ht="12.75">
      <c r="A14" t="s">
        <v>19</v>
      </c>
      <c r="B14">
        <v>12914990</v>
      </c>
      <c r="C14">
        <v>13847229</v>
      </c>
    </row>
    <row r="15" spans="1:3" ht="12.75">
      <c r="A15" t="s">
        <v>20</v>
      </c>
      <c r="B15">
        <v>18589231</v>
      </c>
      <c r="C15">
        <v>14998977</v>
      </c>
    </row>
    <row r="16" spans="1:3" ht="12.75">
      <c r="A16" t="s">
        <v>17</v>
      </c>
      <c r="B16">
        <v>358638775</v>
      </c>
      <c r="C16">
        <v>365710961</v>
      </c>
    </row>
    <row r="17" spans="1:3" ht="12.75">
      <c r="A17" t="s">
        <v>21</v>
      </c>
      <c r="B17">
        <v>150517828</v>
      </c>
      <c r="C17">
        <v>129455063</v>
      </c>
    </row>
    <row r="18" spans="1:3" ht="12.75">
      <c r="A18" t="s">
        <v>22</v>
      </c>
      <c r="B18">
        <v>10301455</v>
      </c>
      <c r="C18">
        <v>10917660</v>
      </c>
    </row>
    <row r="19" ht="12.75">
      <c r="A19" t="s">
        <v>23</v>
      </c>
    </row>
    <row r="20" spans="1:3" ht="12.75">
      <c r="A20" t="s">
        <v>24</v>
      </c>
      <c r="B20">
        <v>410732033</v>
      </c>
      <c r="C20">
        <v>430865977</v>
      </c>
    </row>
    <row r="21" spans="1:3" ht="12.75">
      <c r="A21" t="s">
        <v>25</v>
      </c>
      <c r="B21">
        <v>117296643</v>
      </c>
      <c r="C21">
        <v>129937798</v>
      </c>
    </row>
    <row r="22" spans="1:3" ht="12.75">
      <c r="A22" t="s">
        <v>26</v>
      </c>
      <c r="B22">
        <v>4138865</v>
      </c>
      <c r="C22">
        <v>4112103</v>
      </c>
    </row>
    <row r="23" spans="1:3" ht="12.75">
      <c r="A23" t="s">
        <v>27</v>
      </c>
      <c r="B23">
        <v>725611</v>
      </c>
      <c r="C23">
        <v>663661</v>
      </c>
    </row>
    <row r="24" spans="1:3" ht="12.75">
      <c r="A24" t="s">
        <v>28</v>
      </c>
      <c r="B24">
        <v>8062381</v>
      </c>
      <c r="C24">
        <v>5949762</v>
      </c>
    </row>
    <row r="25" spans="1:3" ht="12.75">
      <c r="A25" t="s">
        <v>29</v>
      </c>
      <c r="B25">
        <v>1462829</v>
      </c>
      <c r="C25">
        <v>1475964</v>
      </c>
    </row>
    <row r="26" ht="12.75">
      <c r="A26" t="s">
        <v>30</v>
      </c>
    </row>
    <row r="27" spans="1:3" ht="12.75">
      <c r="A27" t="s">
        <v>31</v>
      </c>
      <c r="B27">
        <v>10585176</v>
      </c>
      <c r="C27">
        <v>11289366</v>
      </c>
    </row>
    <row r="28" spans="1:3" ht="12.75">
      <c r="A28" t="s">
        <v>32</v>
      </c>
      <c r="B28">
        <v>102084024</v>
      </c>
      <c r="C28">
        <v>102314798</v>
      </c>
    </row>
    <row r="29" spans="1:3" ht="12.75">
      <c r="A29" t="s">
        <v>33</v>
      </c>
      <c r="B29">
        <v>39973078</v>
      </c>
      <c r="C29">
        <v>38157803</v>
      </c>
    </row>
    <row r="30" spans="1:3" ht="12.75">
      <c r="A30" t="s">
        <v>30</v>
      </c>
      <c r="B30">
        <v>25043443</v>
      </c>
      <c r="C30">
        <v>27116218</v>
      </c>
    </row>
    <row r="31" spans="1:3" ht="12.75">
      <c r="A31" t="s">
        <v>34</v>
      </c>
      <c r="B31">
        <v>148504</v>
      </c>
      <c r="C31">
        <v>200000</v>
      </c>
    </row>
    <row r="32" spans="1:3" ht="12.75">
      <c r="A32" t="s">
        <v>35</v>
      </c>
      <c r="B32">
        <v>3296224</v>
      </c>
      <c r="C32">
        <v>3430438</v>
      </c>
    </row>
    <row r="33" spans="1:3" ht="12.75">
      <c r="A33" t="s">
        <v>36</v>
      </c>
      <c r="B33">
        <v>6426801</v>
      </c>
      <c r="C33">
        <v>5940312</v>
      </c>
    </row>
    <row r="34" ht="12.75">
      <c r="A34" t="s">
        <v>37</v>
      </c>
    </row>
    <row r="35" spans="1:3" ht="12.75">
      <c r="A35" t="s">
        <v>38</v>
      </c>
      <c r="B35">
        <v>38212715</v>
      </c>
      <c r="C35">
        <v>17788791</v>
      </c>
    </row>
    <row r="36" spans="1:3" ht="12.75">
      <c r="A36" t="s">
        <v>39</v>
      </c>
      <c r="B36">
        <v>369925</v>
      </c>
      <c r="C36">
        <v>313783</v>
      </c>
    </row>
    <row r="37" ht="12.75">
      <c r="A37" t="s">
        <v>41</v>
      </c>
    </row>
  </sheetData>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50"/>
  <sheetViews>
    <sheetView workbookViewId="0" topLeftCell="A1">
      <selection activeCell="I17" sqref="I17"/>
    </sheetView>
  </sheetViews>
  <sheetFormatPr defaultColWidth="9.140625" defaultRowHeight="12.75"/>
  <cols>
    <col min="1" max="1" width="30.421875" style="0" customWidth="1"/>
    <col min="2" max="3" width="15.140625" style="0" customWidth="1"/>
    <col min="4" max="4" width="20.00390625" style="0" customWidth="1"/>
    <col min="5" max="5" width="12.8515625" style="0" customWidth="1"/>
    <col min="6" max="6" width="13.8515625" style="6" customWidth="1"/>
    <col min="7" max="7" width="15.00390625" style="0" bestFit="1" customWidth="1"/>
    <col min="8" max="8" width="10.140625" style="0" customWidth="1"/>
    <col min="9" max="9" width="9.8515625" style="0" customWidth="1"/>
  </cols>
  <sheetData>
    <row r="1" spans="1:6" ht="18">
      <c r="A1" s="2" t="s">
        <v>4</v>
      </c>
      <c r="B1" s="2"/>
      <c r="C1" s="2"/>
      <c r="D1" s="2"/>
      <c r="E1" s="2"/>
      <c r="F1" s="5"/>
    </row>
    <row r="2" spans="1:6" ht="6.75" customHeight="1">
      <c r="A2" s="2"/>
      <c r="B2" s="2"/>
      <c r="C2" s="2"/>
      <c r="D2" s="2"/>
      <c r="E2" s="2"/>
      <c r="F2" s="5"/>
    </row>
    <row r="3" spans="1:9" ht="31.5" customHeight="1" thickBot="1">
      <c r="A3" s="36" t="s">
        <v>5</v>
      </c>
      <c r="B3" s="21" t="s">
        <v>6</v>
      </c>
      <c r="C3" s="21" t="s">
        <v>7</v>
      </c>
      <c r="D3" s="21" t="s">
        <v>44</v>
      </c>
      <c r="E3" s="21" t="s">
        <v>43</v>
      </c>
      <c r="F3" s="37" t="s">
        <v>42</v>
      </c>
      <c r="H3" s="3" t="s">
        <v>57</v>
      </c>
      <c r="I3" s="3"/>
    </row>
    <row r="4" spans="1:9" ht="12.75">
      <c r="A4" s="17" t="s">
        <v>8</v>
      </c>
      <c r="B4" s="18"/>
      <c r="C4" s="18"/>
      <c r="D4" s="40" t="s">
        <v>60</v>
      </c>
      <c r="E4" s="41" t="s">
        <v>54</v>
      </c>
      <c r="F4" s="41" t="s">
        <v>55</v>
      </c>
      <c r="H4" s="3" t="s">
        <v>53</v>
      </c>
      <c r="I4" s="35" t="s">
        <v>52</v>
      </c>
    </row>
    <row r="5" spans="1:9" ht="12.75">
      <c r="A5" s="11" t="s">
        <v>9</v>
      </c>
      <c r="B5" s="12">
        <v>88708852</v>
      </c>
      <c r="C5" s="12">
        <v>114766360</v>
      </c>
      <c r="D5" s="13"/>
      <c r="E5" s="13"/>
      <c r="F5" s="14"/>
      <c r="H5" s="31">
        <f aca="true" t="shared" si="0" ref="H5:H12">(C5-B5)/B5</f>
        <v>0.29374191427931</v>
      </c>
      <c r="I5" s="32">
        <f aca="true" t="shared" si="1" ref="I5:I12">C5/B5</f>
        <v>1.29374191427931</v>
      </c>
    </row>
    <row r="6" spans="1:9" ht="12.75">
      <c r="A6" s="11" t="s">
        <v>10</v>
      </c>
      <c r="B6" s="12">
        <v>1732024</v>
      </c>
      <c r="C6" s="12">
        <v>1650819</v>
      </c>
      <c r="D6" s="13"/>
      <c r="E6" s="13"/>
      <c r="F6" s="14"/>
      <c r="H6" s="31">
        <f t="shared" si="0"/>
        <v>-0.04688445425698489</v>
      </c>
      <c r="I6" s="32">
        <f t="shared" si="1"/>
        <v>0.9531155457430152</v>
      </c>
    </row>
    <row r="7" spans="1:9" ht="12.75">
      <c r="A7" s="11" t="s">
        <v>11</v>
      </c>
      <c r="B7" s="12">
        <v>5536258</v>
      </c>
      <c r="C7" s="12">
        <v>3075855</v>
      </c>
      <c r="D7" s="13"/>
      <c r="E7" s="13"/>
      <c r="F7" s="14"/>
      <c r="H7" s="31">
        <f t="shared" si="0"/>
        <v>-0.44441624649718275</v>
      </c>
      <c r="I7" s="32">
        <f t="shared" si="1"/>
        <v>0.5555837535028173</v>
      </c>
    </row>
    <row r="8" spans="1:9" ht="12.75">
      <c r="A8" s="11" t="s">
        <v>12</v>
      </c>
      <c r="B8" s="12">
        <v>3905952</v>
      </c>
      <c r="C8" s="12">
        <v>4070882</v>
      </c>
      <c r="D8" s="13"/>
      <c r="E8" s="13"/>
      <c r="F8" s="14"/>
      <c r="H8" s="31">
        <f t="shared" si="0"/>
        <v>0.042225301283784336</v>
      </c>
      <c r="I8" s="32">
        <f t="shared" si="1"/>
        <v>1.0422253012837843</v>
      </c>
    </row>
    <row r="9" spans="1:9" ht="12.75">
      <c r="A9" s="11" t="s">
        <v>13</v>
      </c>
      <c r="B9" s="12">
        <v>15439021</v>
      </c>
      <c r="C9" s="12">
        <v>12199834</v>
      </c>
      <c r="D9" s="13"/>
      <c r="E9" s="13"/>
      <c r="F9" s="14"/>
      <c r="H9" s="31">
        <f t="shared" si="0"/>
        <v>-0.20980520720841042</v>
      </c>
      <c r="I9" s="32">
        <f t="shared" si="1"/>
        <v>0.7901947927915896</v>
      </c>
    </row>
    <row r="10" spans="1:9" ht="12.75">
      <c r="A10" s="11" t="s">
        <v>14</v>
      </c>
      <c r="B10" s="12">
        <v>1503017</v>
      </c>
      <c r="C10" s="12">
        <v>2255407</v>
      </c>
      <c r="D10" s="13"/>
      <c r="E10" s="13"/>
      <c r="F10" s="14"/>
      <c r="H10" s="31">
        <f t="shared" si="0"/>
        <v>0.5005864870457221</v>
      </c>
      <c r="I10" s="32">
        <f t="shared" si="1"/>
        <v>1.500586487045722</v>
      </c>
    </row>
    <row r="11" spans="1:9" ht="12.75">
      <c r="A11" s="11" t="s">
        <v>15</v>
      </c>
      <c r="B11" s="12">
        <v>731528</v>
      </c>
      <c r="C11" s="12">
        <v>776587</v>
      </c>
      <c r="D11" s="13"/>
      <c r="E11" s="13"/>
      <c r="F11" s="14"/>
      <c r="H11" s="31">
        <f t="shared" si="0"/>
        <v>0.06159572839317155</v>
      </c>
      <c r="I11" s="32">
        <f t="shared" si="1"/>
        <v>1.0615957283931716</v>
      </c>
    </row>
    <row r="12" spans="1:9" ht="12.75">
      <c r="A12" s="11" t="s">
        <v>16</v>
      </c>
      <c r="B12" s="12">
        <v>2385956</v>
      </c>
      <c r="C12" s="12">
        <v>2235095</v>
      </c>
      <c r="D12" s="13"/>
      <c r="E12" s="13"/>
      <c r="F12" s="14"/>
      <c r="H12" s="31">
        <f t="shared" si="0"/>
        <v>-0.06322874353089496</v>
      </c>
      <c r="I12" s="32">
        <f t="shared" si="1"/>
        <v>0.9367712564691051</v>
      </c>
    </row>
    <row r="13" spans="1:6" ht="12.75">
      <c r="A13" s="25" t="s">
        <v>45</v>
      </c>
      <c r="B13" s="15"/>
      <c r="C13" s="15"/>
      <c r="F13"/>
    </row>
    <row r="14" spans="1:8" ht="12.75">
      <c r="A14" s="16" t="s">
        <v>17</v>
      </c>
      <c r="F14"/>
      <c r="H14" t="s">
        <v>61</v>
      </c>
    </row>
    <row r="15" spans="1:9" ht="12.75">
      <c r="A15" s="11" t="s">
        <v>18</v>
      </c>
      <c r="B15" s="12">
        <v>79203358</v>
      </c>
      <c r="C15" s="12">
        <v>76442642</v>
      </c>
      <c r="D15" s="13"/>
      <c r="E15" s="13"/>
      <c r="F15" s="38"/>
      <c r="I15" t="s">
        <v>62</v>
      </c>
    </row>
    <row r="16" spans="1:6" ht="12.75">
      <c r="A16" s="11" t="s">
        <v>19</v>
      </c>
      <c r="B16" s="12">
        <v>12914990</v>
      </c>
      <c r="C16" s="12">
        <v>13847229</v>
      </c>
      <c r="D16" s="13"/>
      <c r="E16" s="13"/>
      <c r="F16" s="38"/>
    </row>
    <row r="17" spans="1:6" ht="12.75">
      <c r="A17" s="11" t="s">
        <v>20</v>
      </c>
      <c r="B17" s="12">
        <v>18589231</v>
      </c>
      <c r="C17" s="12">
        <v>14998977</v>
      </c>
      <c r="D17" s="13"/>
      <c r="E17" s="13"/>
      <c r="F17" s="38"/>
    </row>
    <row r="18" spans="1:6" ht="12.75">
      <c r="A18" s="11" t="s">
        <v>17</v>
      </c>
      <c r="B18" s="12">
        <v>358638775</v>
      </c>
      <c r="C18" s="12">
        <v>365710961</v>
      </c>
      <c r="D18" s="13"/>
      <c r="E18" s="13"/>
      <c r="F18" s="38"/>
    </row>
    <row r="19" spans="1:6" ht="12.75">
      <c r="A19" s="11" t="s">
        <v>21</v>
      </c>
      <c r="B19" s="12">
        <v>150517828</v>
      </c>
      <c r="C19" s="12">
        <v>129455063</v>
      </c>
      <c r="D19" s="13"/>
      <c r="E19" s="13"/>
      <c r="F19" s="38"/>
    </row>
    <row r="20" spans="1:6" ht="12.75">
      <c r="A20" s="27" t="s">
        <v>22</v>
      </c>
      <c r="B20" s="28">
        <v>10301455</v>
      </c>
      <c r="C20" s="28">
        <v>10917660</v>
      </c>
      <c r="D20" s="13"/>
      <c r="E20" s="13"/>
      <c r="F20" s="38"/>
    </row>
    <row r="21" spans="1:7" ht="12.75">
      <c r="A21" s="39" t="s">
        <v>45</v>
      </c>
      <c r="B21" s="28"/>
      <c r="C21" s="28"/>
      <c r="F21"/>
      <c r="G21" s="29"/>
    </row>
    <row r="22" spans="1:6" ht="12.75">
      <c r="A22" s="16" t="s">
        <v>23</v>
      </c>
      <c r="F22"/>
    </row>
    <row r="23" spans="1:6" ht="12.75">
      <c r="A23" s="11" t="s">
        <v>24</v>
      </c>
      <c r="B23" s="12">
        <v>410732033</v>
      </c>
      <c r="C23" s="12">
        <v>430865977</v>
      </c>
      <c r="D23" s="13"/>
      <c r="E23" s="13"/>
      <c r="F23" s="38"/>
    </row>
    <row r="24" spans="1:6" ht="12.75">
      <c r="A24" s="11" t="s">
        <v>25</v>
      </c>
      <c r="B24" s="12">
        <v>117296643</v>
      </c>
      <c r="C24" s="12">
        <v>129937798</v>
      </c>
      <c r="D24" s="13"/>
      <c r="E24" s="13"/>
      <c r="F24" s="38"/>
    </row>
    <row r="25" spans="1:6" ht="12.75">
      <c r="A25" s="11" t="s">
        <v>26</v>
      </c>
      <c r="B25" s="12">
        <v>4138865</v>
      </c>
      <c r="C25" s="12">
        <v>4112103</v>
      </c>
      <c r="D25" s="13"/>
      <c r="E25" s="13"/>
      <c r="F25" s="38"/>
    </row>
    <row r="26" spans="1:6" ht="12.75">
      <c r="A26" s="11" t="s">
        <v>27</v>
      </c>
      <c r="B26" s="12">
        <v>725611</v>
      </c>
      <c r="C26" s="12">
        <v>663661</v>
      </c>
      <c r="D26" s="13"/>
      <c r="E26" s="13"/>
      <c r="F26" s="38"/>
    </row>
    <row r="27" spans="1:6" ht="12.75">
      <c r="A27" s="11" t="s">
        <v>28</v>
      </c>
      <c r="B27" s="12">
        <v>8062381</v>
      </c>
      <c r="C27" s="12">
        <v>5949762</v>
      </c>
      <c r="D27" s="13"/>
      <c r="E27" s="13"/>
      <c r="F27" s="38"/>
    </row>
    <row r="28" spans="1:6" ht="12.75">
      <c r="A28" s="11" t="s">
        <v>29</v>
      </c>
      <c r="B28" s="12">
        <v>1462829</v>
      </c>
      <c r="C28" s="12">
        <v>1475964</v>
      </c>
      <c r="D28" s="13"/>
      <c r="E28" s="13"/>
      <c r="F28" s="38"/>
    </row>
    <row r="29" spans="1:6" ht="12.75">
      <c r="A29" s="39" t="s">
        <v>45</v>
      </c>
      <c r="B29" s="28"/>
      <c r="C29" s="28"/>
      <c r="F29"/>
    </row>
    <row r="30" spans="1:6" ht="12.75">
      <c r="A30" s="16" t="s">
        <v>30</v>
      </c>
      <c r="F30"/>
    </row>
    <row r="31" spans="1:6" ht="12.75">
      <c r="A31" s="11" t="s">
        <v>31</v>
      </c>
      <c r="B31" s="12">
        <v>10585176</v>
      </c>
      <c r="C31" s="12">
        <v>11289366</v>
      </c>
      <c r="D31" s="13"/>
      <c r="E31" s="13"/>
      <c r="F31" s="38"/>
    </row>
    <row r="32" spans="1:6" ht="12.75">
      <c r="A32" s="11" t="s">
        <v>32</v>
      </c>
      <c r="B32" s="12">
        <v>102084024</v>
      </c>
      <c r="C32" s="12">
        <v>102314798</v>
      </c>
      <c r="D32" s="13"/>
      <c r="E32" s="13"/>
      <c r="F32" s="38"/>
    </row>
    <row r="33" spans="1:6" ht="12.75">
      <c r="A33" s="11" t="s">
        <v>33</v>
      </c>
      <c r="B33" s="12">
        <v>39973078</v>
      </c>
      <c r="C33" s="12">
        <v>38157803</v>
      </c>
      <c r="D33" s="13"/>
      <c r="E33" s="13"/>
      <c r="F33" s="38"/>
    </row>
    <row r="34" spans="1:6" ht="12.75">
      <c r="A34" s="11" t="s">
        <v>30</v>
      </c>
      <c r="B34" s="12">
        <v>25043443</v>
      </c>
      <c r="C34" s="12">
        <v>27116218</v>
      </c>
      <c r="D34" s="13"/>
      <c r="E34" s="13"/>
      <c r="F34" s="38"/>
    </row>
    <row r="35" spans="1:6" ht="12.75">
      <c r="A35" s="11" t="s">
        <v>34</v>
      </c>
      <c r="B35" s="12">
        <v>148504</v>
      </c>
      <c r="C35" s="12">
        <v>200000</v>
      </c>
      <c r="D35" s="13"/>
      <c r="E35" s="13"/>
      <c r="F35" s="38"/>
    </row>
    <row r="36" spans="1:6" ht="12.75">
      <c r="A36" s="11" t="s">
        <v>35</v>
      </c>
      <c r="B36" s="12">
        <v>3296224</v>
      </c>
      <c r="C36" s="12">
        <v>3430438</v>
      </c>
      <c r="D36" s="13"/>
      <c r="E36" s="13"/>
      <c r="F36" s="38"/>
    </row>
    <row r="37" spans="1:6" ht="12.75">
      <c r="A37" s="11" t="s">
        <v>36</v>
      </c>
      <c r="B37" s="12">
        <v>6426801</v>
      </c>
      <c r="C37" s="12">
        <v>5940312</v>
      </c>
      <c r="D37" s="13"/>
      <c r="E37" s="13"/>
      <c r="F37" s="38"/>
    </row>
    <row r="38" spans="1:6" ht="12.75">
      <c r="A38" s="39" t="s">
        <v>45</v>
      </c>
      <c r="B38" s="28"/>
      <c r="C38" s="28"/>
      <c r="D38" s="13"/>
      <c r="F38"/>
    </row>
    <row r="39" spans="1:6" ht="12.75">
      <c r="A39" s="16" t="s">
        <v>37</v>
      </c>
      <c r="D39" s="13"/>
      <c r="F39"/>
    </row>
    <row r="40" spans="1:6" ht="12.75">
      <c r="A40" s="11" t="s">
        <v>38</v>
      </c>
      <c r="B40" s="12">
        <v>38212715</v>
      </c>
      <c r="C40" s="12">
        <v>17788791</v>
      </c>
      <c r="D40" s="13"/>
      <c r="E40" s="13"/>
      <c r="F40" s="38"/>
    </row>
    <row r="41" spans="1:6" ht="12.75">
      <c r="A41" s="11" t="s">
        <v>39</v>
      </c>
      <c r="B41" s="12">
        <v>369925</v>
      </c>
      <c r="C41" s="12">
        <v>313783</v>
      </c>
      <c r="D41" s="13"/>
      <c r="E41" s="13"/>
      <c r="F41" s="38"/>
    </row>
    <row r="42" spans="1:6" ht="12.75">
      <c r="A42" s="39" t="s">
        <v>45</v>
      </c>
      <c r="B42" s="28"/>
      <c r="C42" s="28"/>
      <c r="F42"/>
    </row>
    <row r="43" spans="1:6" ht="12.75">
      <c r="A43" s="39" t="s">
        <v>40</v>
      </c>
      <c r="B43" s="28"/>
      <c r="C43" s="28"/>
      <c r="F43"/>
    </row>
    <row r="44" spans="1:6" ht="12.75">
      <c r="A44" s="1" t="s">
        <v>41</v>
      </c>
      <c r="F44"/>
    </row>
    <row r="45" ht="12.75">
      <c r="D45" s="33"/>
    </row>
    <row r="46" spans="1:4" ht="12.75">
      <c r="A46" t="s">
        <v>46</v>
      </c>
      <c r="B46" s="15">
        <f>B13+B21+B29+B38+B42</f>
        <v>0</v>
      </c>
      <c r="C46" s="15">
        <f>C13+C21+C29+C38+C42</f>
        <v>0</v>
      </c>
      <c r="D46" s="34"/>
    </row>
    <row r="47" spans="1:4" ht="12.75">
      <c r="A47" t="s">
        <v>47</v>
      </c>
      <c r="D47" s="33"/>
    </row>
    <row r="48" ht="12.75">
      <c r="A48" t="s">
        <v>48</v>
      </c>
    </row>
    <row r="49" ht="12.75">
      <c r="A49" t="s">
        <v>49</v>
      </c>
    </row>
    <row r="50" ht="12.75">
      <c r="A50" t="s">
        <v>50</v>
      </c>
    </row>
  </sheetData>
  <printOptions/>
  <pageMargins left="0.75" right="0.75" top="1" bottom="1" header="0.5" footer="0.5"/>
  <pageSetup fitToHeight="1" fitToWidth="1" horizontalDpi="600" verticalDpi="600" orientation="portrait"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46"/>
  <sheetViews>
    <sheetView workbookViewId="0" topLeftCell="A1">
      <selection activeCell="D7" sqref="D7"/>
    </sheetView>
  </sheetViews>
  <sheetFormatPr defaultColWidth="9.140625" defaultRowHeight="12.75"/>
  <cols>
    <col min="1" max="1" width="30.421875" style="0" customWidth="1"/>
    <col min="2" max="3" width="15.140625" style="0" customWidth="1"/>
    <col min="4" max="4" width="17.7109375" style="0" customWidth="1"/>
    <col min="5" max="5" width="12.8515625" style="0" customWidth="1"/>
    <col min="6" max="6" width="13.8515625" style="6" customWidth="1"/>
    <col min="7" max="7" width="15.00390625" style="0" bestFit="1" customWidth="1"/>
    <col min="8" max="8" width="10.140625" style="0" customWidth="1"/>
  </cols>
  <sheetData>
    <row r="1" spans="1:6" ht="18">
      <c r="A1" s="2" t="s">
        <v>4</v>
      </c>
      <c r="B1" s="2"/>
      <c r="C1" s="2"/>
      <c r="D1" s="2"/>
      <c r="E1" s="2"/>
      <c r="F1" s="5"/>
    </row>
    <row r="2" spans="1:6" ht="6.75" customHeight="1">
      <c r="A2" s="2"/>
      <c r="B2" s="2"/>
      <c r="C2" s="2"/>
      <c r="D2" s="2"/>
      <c r="E2" s="2"/>
      <c r="F2" s="5"/>
    </row>
    <row r="3" spans="1:18" ht="54.75" customHeight="1" thickBot="1">
      <c r="A3" s="20" t="s">
        <v>5</v>
      </c>
      <c r="B3" s="21" t="s">
        <v>6</v>
      </c>
      <c r="C3" s="21" t="s">
        <v>7</v>
      </c>
      <c r="D3" s="22" t="s">
        <v>44</v>
      </c>
      <c r="E3" s="22" t="s">
        <v>43</v>
      </c>
      <c r="F3" s="23" t="s">
        <v>42</v>
      </c>
      <c r="R3" s="26"/>
    </row>
    <row r="4" spans="1:18" ht="12.75">
      <c r="A4" s="17" t="s">
        <v>8</v>
      </c>
      <c r="B4" s="18"/>
      <c r="C4" s="18"/>
      <c r="D4" s="18"/>
      <c r="E4" s="18"/>
      <c r="F4" s="19"/>
      <c r="I4" s="30"/>
      <c r="R4" s="26"/>
    </row>
    <row r="5" spans="1:18" ht="12.75">
      <c r="A5" s="11" t="s">
        <v>9</v>
      </c>
      <c r="B5" s="12">
        <v>88708852</v>
      </c>
      <c r="C5" s="12">
        <v>114766360</v>
      </c>
      <c r="D5" s="13">
        <f>C5/B5</f>
        <v>1.29374191427931</v>
      </c>
      <c r="E5" s="13">
        <f>C5/$C$13</f>
        <v>0.8137678313039037</v>
      </c>
      <c r="F5" s="14">
        <f aca="true" t="shared" si="0" ref="F5:F12">C5/$C$43</f>
        <v>0.07491471653134944</v>
      </c>
      <c r="H5" s="31"/>
      <c r="I5" s="32"/>
      <c r="R5" s="26"/>
    </row>
    <row r="6" spans="1:18" ht="12.75">
      <c r="A6" s="11" t="s">
        <v>10</v>
      </c>
      <c r="B6" s="12">
        <v>1732024</v>
      </c>
      <c r="C6" s="12">
        <v>1650819</v>
      </c>
      <c r="D6" s="13">
        <f aca="true" t="shared" si="1" ref="D6:D12">C6/B6</f>
        <v>0.9531155457430152</v>
      </c>
      <c r="E6" s="13">
        <f aca="true" t="shared" si="2" ref="E6:E12">C6/$C$13</f>
        <v>0.011705376013539846</v>
      </c>
      <c r="F6" s="14">
        <f t="shared" si="0"/>
        <v>0.0010775861274119503</v>
      </c>
      <c r="H6" s="31"/>
      <c r="I6" s="32"/>
      <c r="R6" s="26"/>
    </row>
    <row r="7" spans="1:18" ht="12.75">
      <c r="A7" s="11" t="s">
        <v>11</v>
      </c>
      <c r="B7" s="12">
        <v>5536258</v>
      </c>
      <c r="C7" s="12">
        <v>3075855</v>
      </c>
      <c r="D7" s="13">
        <f t="shared" si="1"/>
        <v>0.5555837535028173</v>
      </c>
      <c r="E7" s="13">
        <f t="shared" si="2"/>
        <v>0.021809804308120156</v>
      </c>
      <c r="F7" s="14">
        <f t="shared" si="0"/>
        <v>0.002007790483348377</v>
      </c>
      <c r="H7" s="31"/>
      <c r="I7" s="32"/>
      <c r="R7" s="26"/>
    </row>
    <row r="8" spans="1:18" ht="12.75">
      <c r="A8" s="11" t="s">
        <v>12</v>
      </c>
      <c r="B8" s="12">
        <v>3905952</v>
      </c>
      <c r="C8" s="12">
        <v>4070882</v>
      </c>
      <c r="D8" s="13">
        <f t="shared" si="1"/>
        <v>1.0422253012837843</v>
      </c>
      <c r="E8" s="13">
        <f t="shared" si="2"/>
        <v>0.028865190258139214</v>
      </c>
      <c r="F8" s="14">
        <f t="shared" si="0"/>
        <v>0.002657302811229466</v>
      </c>
      <c r="H8" s="31"/>
      <c r="I8" s="32"/>
      <c r="R8" s="26"/>
    </row>
    <row r="9" spans="1:18" ht="12.75">
      <c r="A9" s="11" t="s">
        <v>13</v>
      </c>
      <c r="B9" s="12">
        <v>15439021</v>
      </c>
      <c r="C9" s="12">
        <v>12199834</v>
      </c>
      <c r="D9" s="13">
        <f t="shared" si="1"/>
        <v>0.7901947927915896</v>
      </c>
      <c r="E9" s="13">
        <f t="shared" si="2"/>
        <v>0.08650472539555693</v>
      </c>
      <c r="F9" s="14">
        <f t="shared" si="0"/>
        <v>0.007963545291839168</v>
      </c>
      <c r="H9" s="31"/>
      <c r="I9" s="32"/>
      <c r="R9" s="26"/>
    </row>
    <row r="10" spans="1:18" ht="12.75">
      <c r="A10" s="11" t="s">
        <v>14</v>
      </c>
      <c r="B10" s="12">
        <v>1503017</v>
      </c>
      <c r="C10" s="12">
        <v>2255407</v>
      </c>
      <c r="D10" s="13">
        <f t="shared" si="1"/>
        <v>1.500586487045722</v>
      </c>
      <c r="E10" s="13">
        <f t="shared" si="2"/>
        <v>0.015992296550118374</v>
      </c>
      <c r="F10" s="14">
        <f t="shared" si="0"/>
        <v>0.001472236080919716</v>
      </c>
      <c r="H10" s="31"/>
      <c r="I10" s="32"/>
      <c r="R10" s="26"/>
    </row>
    <row r="11" spans="1:9" ht="12.75">
      <c r="A11" s="11" t="s">
        <v>15</v>
      </c>
      <c r="B11" s="12">
        <v>731528</v>
      </c>
      <c r="C11" s="12">
        <v>776587</v>
      </c>
      <c r="D11" s="13">
        <f t="shared" si="1"/>
        <v>1.0615957283931716</v>
      </c>
      <c r="E11" s="13">
        <f t="shared" si="2"/>
        <v>0.005506504857423418</v>
      </c>
      <c r="F11" s="14">
        <f t="shared" si="0"/>
        <v>0.0005069237620408199</v>
      </c>
      <c r="H11" s="31"/>
      <c r="I11" s="32"/>
    </row>
    <row r="12" spans="1:9" ht="12.75">
      <c r="A12" s="11" t="s">
        <v>16</v>
      </c>
      <c r="B12" s="12">
        <v>2385956</v>
      </c>
      <c r="C12" s="12">
        <v>2235095</v>
      </c>
      <c r="D12" s="13">
        <f t="shared" si="1"/>
        <v>0.9367712564691051</v>
      </c>
      <c r="E12" s="13">
        <f t="shared" si="2"/>
        <v>0.015848271313198384</v>
      </c>
      <c r="F12" s="14">
        <f t="shared" si="0"/>
        <v>0.0014589772503513791</v>
      </c>
      <c r="H12" s="31"/>
      <c r="I12" s="32"/>
    </row>
    <row r="13" spans="1:6" ht="12.75">
      <c r="A13" s="25" t="s">
        <v>45</v>
      </c>
      <c r="B13" s="15">
        <f>SUM(B5:B12)</f>
        <v>119942608</v>
      </c>
      <c r="C13" s="15">
        <f>SUM(C5:C12)</f>
        <v>141030839</v>
      </c>
      <c r="F13"/>
    </row>
    <row r="14" spans="1:6" ht="12.75">
      <c r="A14" s="16" t="s">
        <v>17</v>
      </c>
      <c r="F14"/>
    </row>
    <row r="15" spans="1:6" ht="12.75">
      <c r="A15" s="11" t="s">
        <v>18</v>
      </c>
      <c r="B15" s="12">
        <v>79203358</v>
      </c>
      <c r="C15" s="12">
        <v>76442642</v>
      </c>
      <c r="D15" s="13">
        <f aca="true" t="shared" si="3" ref="D15:D20">C15/B15</f>
        <v>0.965143952608676</v>
      </c>
      <c r="E15" s="13">
        <f aca="true" t="shared" si="4" ref="E15:E20">C15/$C$21</f>
        <v>0.12503447243521237</v>
      </c>
      <c r="F15" s="14">
        <f aca="true" t="shared" si="5" ref="F15:F20">C15/$C$43</f>
        <v>0.04989858401309781</v>
      </c>
    </row>
    <row r="16" spans="1:6" ht="12.75">
      <c r="A16" s="11" t="s">
        <v>19</v>
      </c>
      <c r="B16" s="12">
        <v>12914990</v>
      </c>
      <c r="C16" s="12">
        <v>13847229</v>
      </c>
      <c r="D16" s="13">
        <f t="shared" si="3"/>
        <v>1.0721827117171596</v>
      </c>
      <c r="E16" s="13">
        <f t="shared" si="4"/>
        <v>0.022649413042324904</v>
      </c>
      <c r="F16" s="14">
        <f t="shared" si="5"/>
        <v>0.009038896374161222</v>
      </c>
    </row>
    <row r="17" spans="1:6" ht="12.75">
      <c r="A17" s="11" t="s">
        <v>20</v>
      </c>
      <c r="B17" s="12">
        <v>18589231</v>
      </c>
      <c r="C17" s="12">
        <v>14998977</v>
      </c>
      <c r="D17" s="13">
        <f t="shared" si="3"/>
        <v>0.806863769673958</v>
      </c>
      <c r="E17" s="13">
        <f t="shared" si="4"/>
        <v>0.02453328570541668</v>
      </c>
      <c r="F17" s="14">
        <f t="shared" si="5"/>
        <v>0.009790709666275293</v>
      </c>
    </row>
    <row r="18" spans="1:6" ht="12.75">
      <c r="A18" s="11" t="s">
        <v>17</v>
      </c>
      <c r="B18" s="12">
        <v>358638775</v>
      </c>
      <c r="C18" s="12">
        <v>365710961</v>
      </c>
      <c r="D18" s="13">
        <f t="shared" si="3"/>
        <v>1.0197195241925527</v>
      </c>
      <c r="E18" s="13">
        <f t="shared" si="4"/>
        <v>0.5981802286792957</v>
      </c>
      <c r="F18" s="14">
        <f t="shared" si="5"/>
        <v>0.23872093682959356</v>
      </c>
    </row>
    <row r="19" spans="1:6" ht="12.75">
      <c r="A19" s="11" t="s">
        <v>21</v>
      </c>
      <c r="B19" s="12">
        <v>150517828</v>
      </c>
      <c r="C19" s="12">
        <v>129455063</v>
      </c>
      <c r="D19" s="13">
        <f t="shared" si="3"/>
        <v>0.8600646496174527</v>
      </c>
      <c r="E19" s="13">
        <f t="shared" si="4"/>
        <v>0.21174497744690957</v>
      </c>
      <c r="F19" s="14">
        <f t="shared" si="5"/>
        <v>0.08450289220807373</v>
      </c>
    </row>
    <row r="20" spans="1:6" ht="12.75">
      <c r="A20" s="27" t="s">
        <v>22</v>
      </c>
      <c r="B20" s="28">
        <v>10301455</v>
      </c>
      <c r="C20" s="28">
        <v>10917660</v>
      </c>
      <c r="D20" s="13">
        <f t="shared" si="3"/>
        <v>1.0598172782388506</v>
      </c>
      <c r="E20" s="13">
        <f t="shared" si="4"/>
        <v>0.01785762269084081</v>
      </c>
      <c r="F20" s="14">
        <f t="shared" si="5"/>
        <v>0.007126595320141308</v>
      </c>
    </row>
    <row r="21" spans="1:7" ht="12.75">
      <c r="A21" s="25" t="s">
        <v>45</v>
      </c>
      <c r="B21" s="15">
        <f>SUM(B15:B20)</f>
        <v>630165637</v>
      </c>
      <c r="C21" s="15">
        <f>SUM(C15:C20)</f>
        <v>611372532</v>
      </c>
      <c r="F21"/>
      <c r="G21" s="29"/>
    </row>
    <row r="22" spans="1:6" ht="12.75">
      <c r="A22" s="16" t="s">
        <v>23</v>
      </c>
      <c r="F22"/>
    </row>
    <row r="23" spans="1:6" ht="12.75">
      <c r="A23" s="11" t="s">
        <v>24</v>
      </c>
      <c r="B23" s="12">
        <v>410732033</v>
      </c>
      <c r="C23" s="12">
        <v>430865977</v>
      </c>
      <c r="D23" s="13">
        <f aca="true" t="shared" si="6" ref="D23:D28">C23/B23</f>
        <v>1.0490196585178444</v>
      </c>
      <c r="E23" s="13">
        <f aca="true" t="shared" si="7" ref="E23:E28">C23/$C$29</f>
        <v>0.7519406946461478</v>
      </c>
      <c r="F23" s="14">
        <f aca="true" t="shared" si="8" ref="F23:F28">C23/$C$43</f>
        <v>0.28125142707286294</v>
      </c>
    </row>
    <row r="24" spans="1:6" ht="12.75">
      <c r="A24" s="11" t="s">
        <v>25</v>
      </c>
      <c r="B24" s="12">
        <v>117296643</v>
      </c>
      <c r="C24" s="12">
        <v>129937798</v>
      </c>
      <c r="D24" s="13">
        <f t="shared" si="6"/>
        <v>1.1077708165953224</v>
      </c>
      <c r="E24" s="13">
        <f t="shared" si="7"/>
        <v>0.22676545214641264</v>
      </c>
      <c r="F24" s="14">
        <f t="shared" si="8"/>
        <v>0.08481800158058289</v>
      </c>
    </row>
    <row r="25" spans="1:6" ht="12.75">
      <c r="A25" s="11" t="s">
        <v>26</v>
      </c>
      <c r="B25" s="12">
        <v>4138865</v>
      </c>
      <c r="C25" s="12">
        <v>4112103</v>
      </c>
      <c r="D25" s="13">
        <f t="shared" si="6"/>
        <v>0.9935339761021439</v>
      </c>
      <c r="E25" s="13">
        <f t="shared" si="7"/>
        <v>0.0071763790861502814</v>
      </c>
      <c r="F25" s="14">
        <f t="shared" si="8"/>
        <v>0.0026842101691881806</v>
      </c>
    </row>
    <row r="26" spans="1:6" ht="12.75">
      <c r="A26" s="11" t="s">
        <v>27</v>
      </c>
      <c r="B26" s="12">
        <v>725611</v>
      </c>
      <c r="C26" s="12">
        <v>663661</v>
      </c>
      <c r="D26" s="13">
        <f t="shared" si="6"/>
        <v>0.9146236757711776</v>
      </c>
      <c r="E26" s="13">
        <f t="shared" si="7"/>
        <v>0.001158210998288122</v>
      </c>
      <c r="F26" s="14">
        <f t="shared" si="8"/>
        <v>0.00043321035613495026</v>
      </c>
    </row>
    <row r="27" spans="1:6" ht="12.75">
      <c r="A27" s="11" t="s">
        <v>28</v>
      </c>
      <c r="B27" s="12">
        <v>8062381</v>
      </c>
      <c r="C27" s="12">
        <v>5949762</v>
      </c>
      <c r="D27" s="13">
        <f t="shared" si="6"/>
        <v>0.7379658688915842</v>
      </c>
      <c r="E27" s="13">
        <f t="shared" si="7"/>
        <v>0.010383433387824107</v>
      </c>
      <c r="F27" s="14">
        <f t="shared" si="8"/>
        <v>0.003883757693970557</v>
      </c>
    </row>
    <row r="28" spans="1:6" ht="12.75">
      <c r="A28" s="11" t="s">
        <v>29</v>
      </c>
      <c r="B28" s="12">
        <v>1462829</v>
      </c>
      <c r="C28" s="12">
        <v>1475964</v>
      </c>
      <c r="D28" s="13">
        <f t="shared" si="6"/>
        <v>1.008979176650176</v>
      </c>
      <c r="E28" s="13">
        <f t="shared" si="7"/>
        <v>0.0025758297351770407</v>
      </c>
      <c r="F28" s="14">
        <f t="shared" si="8"/>
        <v>0.0009634480406146597</v>
      </c>
    </row>
    <row r="29" spans="1:6" ht="12.75">
      <c r="A29" s="25" t="s">
        <v>45</v>
      </c>
      <c r="B29" s="15">
        <f>SUM(B23:B28)</f>
        <v>542418362</v>
      </c>
      <c r="C29" s="15">
        <f>SUM(C23:C28)</f>
        <v>573005265</v>
      </c>
      <c r="F29"/>
    </row>
    <row r="30" spans="1:6" ht="12.75">
      <c r="A30" s="16" t="s">
        <v>30</v>
      </c>
      <c r="F30"/>
    </row>
    <row r="31" spans="1:6" ht="12.75">
      <c r="A31" s="11" t="s">
        <v>31</v>
      </c>
      <c r="B31" s="12">
        <v>10585176</v>
      </c>
      <c r="C31" s="12">
        <v>11289366</v>
      </c>
      <c r="D31" s="13">
        <f aca="true" t="shared" si="9" ref="D31:D41">C31/B31</f>
        <v>1.0665260549281372</v>
      </c>
      <c r="E31" s="13">
        <f>C31/$C$38</f>
        <v>0.05990676466279844</v>
      </c>
      <c r="F31" s="14">
        <f>C31/$C$43</f>
        <v>0.00736922956961129</v>
      </c>
    </row>
    <row r="32" spans="1:6" ht="12.75">
      <c r="A32" s="11" t="s">
        <v>32</v>
      </c>
      <c r="B32" s="12">
        <v>102084024</v>
      </c>
      <c r="C32" s="12">
        <v>102314798</v>
      </c>
      <c r="D32" s="13">
        <f t="shared" si="9"/>
        <v>1.0022606279705433</v>
      </c>
      <c r="E32" s="13">
        <f aca="true" t="shared" si="10" ref="E32:E37">C32/$C$38</f>
        <v>0.5429311553286306</v>
      </c>
      <c r="F32" s="14">
        <f aca="true" t="shared" si="11" ref="F32:F37">C32/$C$43</f>
        <v>0.06678685364885913</v>
      </c>
    </row>
    <row r="33" spans="1:6" ht="12.75">
      <c r="A33" s="11" t="s">
        <v>33</v>
      </c>
      <c r="B33" s="12">
        <v>39973078</v>
      </c>
      <c r="C33" s="12">
        <v>38157803</v>
      </c>
      <c r="D33" s="13">
        <f t="shared" si="9"/>
        <v>0.9545875601573639</v>
      </c>
      <c r="E33" s="13">
        <f t="shared" si="10"/>
        <v>0.20248351629050065</v>
      </c>
      <c r="F33" s="14">
        <f t="shared" si="11"/>
        <v>0.02490783009240753</v>
      </c>
    </row>
    <row r="34" spans="1:6" ht="12.75">
      <c r="A34" s="11" t="s">
        <v>30</v>
      </c>
      <c r="B34" s="12">
        <v>25043443</v>
      </c>
      <c r="C34" s="12">
        <v>27116218</v>
      </c>
      <c r="D34" s="13">
        <f t="shared" si="9"/>
        <v>1.082767173826698</v>
      </c>
      <c r="E34" s="13">
        <f t="shared" si="10"/>
        <v>0.14389159588511338</v>
      </c>
      <c r="F34" s="14">
        <f t="shared" si="11"/>
        <v>0.017700341675664154</v>
      </c>
    </row>
    <row r="35" spans="1:6" ht="12.75">
      <c r="A35" s="11" t="s">
        <v>34</v>
      </c>
      <c r="B35" s="12">
        <v>148504</v>
      </c>
      <c r="C35" s="12">
        <v>200000</v>
      </c>
      <c r="D35" s="13">
        <f t="shared" si="9"/>
        <v>1.3467650703011367</v>
      </c>
      <c r="E35" s="13">
        <f t="shared" si="10"/>
        <v>0.0010612954644715821</v>
      </c>
      <c r="F35" s="14">
        <f t="shared" si="11"/>
        <v>0.00013055169917622106</v>
      </c>
    </row>
    <row r="36" spans="1:6" ht="12.75">
      <c r="A36" s="11" t="s">
        <v>35</v>
      </c>
      <c r="B36" s="12">
        <v>3296224</v>
      </c>
      <c r="C36" s="12">
        <v>3430438</v>
      </c>
      <c r="D36" s="13">
        <f t="shared" si="9"/>
        <v>1.0407174997815682</v>
      </c>
      <c r="E36" s="13">
        <f t="shared" si="10"/>
        <v>0.018203541452754827</v>
      </c>
      <c r="F36" s="14">
        <f t="shared" si="11"/>
        <v>0.0022392475490933873</v>
      </c>
    </row>
    <row r="37" spans="1:6" ht="12.75">
      <c r="A37" s="11" t="s">
        <v>36</v>
      </c>
      <c r="B37" s="12">
        <v>6426801</v>
      </c>
      <c r="C37" s="12">
        <v>5940312</v>
      </c>
      <c r="D37" s="13">
        <f t="shared" si="9"/>
        <v>0.9243030864033288</v>
      </c>
      <c r="E37" s="13">
        <f t="shared" si="10"/>
        <v>0.03152213091573056</v>
      </c>
      <c r="F37" s="14">
        <f t="shared" si="11"/>
        <v>0.0038775891261844803</v>
      </c>
    </row>
    <row r="38" spans="1:6" ht="12.75">
      <c r="A38" s="25" t="s">
        <v>45</v>
      </c>
      <c r="B38" s="15">
        <f>SUM(B31:B37)</f>
        <v>187557250</v>
      </c>
      <c r="C38" s="15">
        <f>SUM(C31:C37)</f>
        <v>188448935</v>
      </c>
      <c r="D38" s="13">
        <f t="shared" si="9"/>
        <v>1.0047542017170756</v>
      </c>
      <c r="F38"/>
    </row>
    <row r="39" spans="1:6" ht="12.75">
      <c r="A39" s="16" t="s">
        <v>37</v>
      </c>
      <c r="D39" s="13"/>
      <c r="F39"/>
    </row>
    <row r="40" spans="1:6" ht="12.75">
      <c r="A40" s="11" t="s">
        <v>38</v>
      </c>
      <c r="B40" s="12">
        <v>38212715</v>
      </c>
      <c r="C40" s="12">
        <v>17788791</v>
      </c>
      <c r="D40" s="13">
        <f t="shared" si="9"/>
        <v>0.4655202070829042</v>
      </c>
      <c r="E40" s="13">
        <f>C40/$C$42</f>
        <v>0.9826663876639864</v>
      </c>
      <c r="F40" s="14">
        <f>C40/$C$43</f>
        <v>0.011611784456703344</v>
      </c>
    </row>
    <row r="41" spans="1:6" ht="12.75">
      <c r="A41" s="11" t="s">
        <v>39</v>
      </c>
      <c r="B41" s="12">
        <v>369925</v>
      </c>
      <c r="C41" s="12">
        <v>313783</v>
      </c>
      <c r="D41" s="13">
        <f t="shared" si="9"/>
        <v>0.8482341015070622</v>
      </c>
      <c r="E41" s="13">
        <f>C41/$C$42</f>
        <v>0.017333612336013653</v>
      </c>
      <c r="F41" s="14">
        <f>C41/$C$43</f>
        <v>0.00020482451911306088</v>
      </c>
    </row>
    <row r="42" spans="1:6" ht="12.75">
      <c r="A42" s="25" t="s">
        <v>45</v>
      </c>
      <c r="B42" s="15">
        <f>SUM(B40:B41)</f>
        <v>38582640</v>
      </c>
      <c r="C42" s="15">
        <f>SUM(C40:C41)</f>
        <v>18102574</v>
      </c>
      <c r="F42"/>
    </row>
    <row r="43" spans="1:6" ht="12.75">
      <c r="A43" s="25" t="s">
        <v>40</v>
      </c>
      <c r="B43" s="15">
        <f>SUM(B42,B38,B29,B21,B13)</f>
        <v>1518666497</v>
      </c>
      <c r="C43" s="15">
        <f>SUM(C42,C38,C29,C21,C13)</f>
        <v>1531960145</v>
      </c>
      <c r="F43"/>
    </row>
    <row r="44" spans="1:6" ht="12.75">
      <c r="A44" s="1" t="s">
        <v>41</v>
      </c>
      <c r="F44"/>
    </row>
    <row r="46" spans="1:4" ht="12.75">
      <c r="A46" t="s">
        <v>56</v>
      </c>
      <c r="B46" s="15">
        <f>B13+B21+B29+B38+B42</f>
        <v>1518666497</v>
      </c>
      <c r="C46" s="15">
        <f>C13+C21+C29+C38+C42</f>
        <v>1531960145</v>
      </c>
      <c r="D46" s="29"/>
    </row>
  </sheetData>
  <printOptions/>
  <pageMargins left="0.75" right="0.75" top="1" bottom="1" header="0.5" footer="0.5"/>
  <pageSetup fitToHeight="1" fitToWidth="1" horizontalDpi="600" verticalDpi="600" orientation="portrait" scale="86" r:id="rId1"/>
  <headerFooter alignWithMargins="0">
    <oddHeader>&amp;LExpenditures</oddHeader>
    <oddFooter>&amp;LYour name&amp;CEspecially for Nonprofits&amp;R&amp;D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7"/>
  <sheetViews>
    <sheetView showFormulas="1" zoomScale="90" zoomScaleNormal="90" workbookViewId="0" topLeftCell="A12">
      <selection activeCell="C50" sqref="C50"/>
    </sheetView>
  </sheetViews>
  <sheetFormatPr defaultColWidth="9.140625" defaultRowHeight="12.75"/>
  <cols>
    <col min="1" max="1" width="15.140625" style="0" customWidth="1"/>
    <col min="2" max="2" width="13.8515625" style="0" bestFit="1" customWidth="1"/>
    <col min="3" max="3" width="14.28125" style="0" bestFit="1" customWidth="1"/>
    <col min="4" max="4" width="6.140625" style="0" customWidth="1"/>
    <col min="5" max="5" width="7.00390625" style="0" customWidth="1"/>
    <col min="6" max="6" width="7.28125" style="6" customWidth="1"/>
  </cols>
  <sheetData>
    <row r="1" spans="1:6" ht="18">
      <c r="A1" s="2" t="s">
        <v>4</v>
      </c>
      <c r="B1" s="2"/>
      <c r="C1" s="2"/>
      <c r="D1" s="2"/>
      <c r="E1" s="2"/>
      <c r="F1" s="5"/>
    </row>
    <row r="2" spans="1:6" ht="6.75" customHeight="1">
      <c r="A2" s="2"/>
      <c r="B2" s="2"/>
      <c r="C2" s="2"/>
      <c r="D2" s="2"/>
      <c r="E2" s="2"/>
      <c r="F2" s="5"/>
    </row>
    <row r="3" spans="1:6" ht="57" customHeight="1" thickBot="1">
      <c r="A3" s="4" t="s">
        <v>5</v>
      </c>
      <c r="B3" s="7" t="s">
        <v>6</v>
      </c>
      <c r="C3" s="7" t="s">
        <v>7</v>
      </c>
      <c r="D3" s="8" t="s">
        <v>44</v>
      </c>
      <c r="E3" s="8" t="s">
        <v>43</v>
      </c>
      <c r="F3" s="9" t="s">
        <v>42</v>
      </c>
    </row>
    <row r="4" spans="1:6" ht="13.5" thickTop="1">
      <c r="A4" s="24" t="s">
        <v>8</v>
      </c>
      <c r="F4"/>
    </row>
    <row r="5" spans="1:6" ht="12.75">
      <c r="A5" s="11" t="s">
        <v>9</v>
      </c>
      <c r="B5" s="12">
        <v>88708852</v>
      </c>
      <c r="C5" s="12">
        <v>114766360</v>
      </c>
      <c r="D5" s="13">
        <f>B5/C5</f>
        <v>0.7729516907219154</v>
      </c>
      <c r="E5" s="13">
        <f>C5/$C$13</f>
        <v>0.8137678313039037</v>
      </c>
      <c r="F5" s="14">
        <f>C5/$C$43</f>
        <v>0.07491471653134944</v>
      </c>
    </row>
    <row r="6" spans="1:6" ht="12.75">
      <c r="A6" s="11" t="s">
        <v>10</v>
      </c>
      <c r="B6" s="12">
        <v>1732024</v>
      </c>
      <c r="C6" s="12">
        <v>1650819</v>
      </c>
      <c r="D6" s="13">
        <f aca="true" t="shared" si="0" ref="D6:D12">B6/C6</f>
        <v>1.04919073502304</v>
      </c>
      <c r="E6" s="13">
        <f aca="true" t="shared" si="1" ref="E6:E12">C6/$C$13</f>
        <v>0.011705376013539846</v>
      </c>
      <c r="F6" s="14">
        <f aca="true" t="shared" si="2" ref="F6:F12">C6/$C$43</f>
        <v>0.0010775861274119503</v>
      </c>
    </row>
    <row r="7" spans="1:6" ht="12.75">
      <c r="A7" s="11" t="s">
        <v>11</v>
      </c>
      <c r="B7" s="12">
        <v>5536258</v>
      </c>
      <c r="C7" s="12">
        <v>3075855</v>
      </c>
      <c r="D7" s="13">
        <f t="shared" si="0"/>
        <v>1.7999086432878013</v>
      </c>
      <c r="E7" s="13">
        <f t="shared" si="1"/>
        <v>0.021809804308120156</v>
      </c>
      <c r="F7" s="14">
        <f t="shared" si="2"/>
        <v>0.002007790483348377</v>
      </c>
    </row>
    <row r="8" spans="1:6" ht="12.75">
      <c r="A8" s="11" t="s">
        <v>12</v>
      </c>
      <c r="B8" s="12">
        <v>3905952</v>
      </c>
      <c r="C8" s="12">
        <v>4070882</v>
      </c>
      <c r="D8" s="13">
        <f t="shared" si="0"/>
        <v>0.9594854382907685</v>
      </c>
      <c r="E8" s="13">
        <f t="shared" si="1"/>
        <v>0.028865190258139214</v>
      </c>
      <c r="F8" s="14">
        <f t="shared" si="2"/>
        <v>0.002657302811229466</v>
      </c>
    </row>
    <row r="9" spans="1:6" ht="12.75">
      <c r="A9" s="11" t="s">
        <v>13</v>
      </c>
      <c r="B9" s="12">
        <v>15439021</v>
      </c>
      <c r="C9" s="12">
        <v>12199834</v>
      </c>
      <c r="D9" s="13">
        <f t="shared" si="0"/>
        <v>1.2655107438347113</v>
      </c>
      <c r="E9" s="13">
        <f t="shared" si="1"/>
        <v>0.08650472539555693</v>
      </c>
      <c r="F9" s="14">
        <f t="shared" si="2"/>
        <v>0.007963545291839168</v>
      </c>
    </row>
    <row r="10" spans="1:6" ht="12.75">
      <c r="A10" s="11" t="s">
        <v>14</v>
      </c>
      <c r="B10" s="12">
        <v>1503017</v>
      </c>
      <c r="C10" s="12">
        <v>2255407</v>
      </c>
      <c r="D10" s="13">
        <f t="shared" si="0"/>
        <v>0.6664061076337885</v>
      </c>
      <c r="E10" s="13">
        <f t="shared" si="1"/>
        <v>0.015992296550118374</v>
      </c>
      <c r="F10" s="14">
        <f t="shared" si="2"/>
        <v>0.001472236080919716</v>
      </c>
    </row>
    <row r="11" spans="1:6" ht="12.75">
      <c r="A11" s="11" t="s">
        <v>15</v>
      </c>
      <c r="B11" s="12">
        <v>731528</v>
      </c>
      <c r="C11" s="12">
        <v>776587</v>
      </c>
      <c r="D11" s="13">
        <f t="shared" si="0"/>
        <v>0.94197816857609</v>
      </c>
      <c r="E11" s="13">
        <f t="shared" si="1"/>
        <v>0.005506504857423418</v>
      </c>
      <c r="F11" s="14">
        <f t="shared" si="2"/>
        <v>0.0005069237620408199</v>
      </c>
    </row>
    <row r="12" spans="1:6" ht="12.75">
      <c r="A12" s="11" t="s">
        <v>16</v>
      </c>
      <c r="B12" s="12">
        <v>2385956</v>
      </c>
      <c r="C12" s="12">
        <v>2235095</v>
      </c>
      <c r="D12" s="13">
        <f t="shared" si="0"/>
        <v>1.0674964598820185</v>
      </c>
      <c r="E12" s="13">
        <f t="shared" si="1"/>
        <v>0.015848271313198384</v>
      </c>
      <c r="F12" s="14">
        <f t="shared" si="2"/>
        <v>0.0014589772503513791</v>
      </c>
    </row>
    <row r="13" spans="1:6" ht="12.75">
      <c r="A13" s="25" t="s">
        <v>45</v>
      </c>
      <c r="B13" s="15">
        <f>SUM(B5:B12)</f>
        <v>119942608</v>
      </c>
      <c r="C13" s="15">
        <f>SUM(C5:C12)</f>
        <v>141030839</v>
      </c>
      <c r="F13"/>
    </row>
    <row r="14" spans="1:6" ht="12.75">
      <c r="A14" s="16" t="s">
        <v>17</v>
      </c>
      <c r="F14"/>
    </row>
    <row r="15" spans="1:6" ht="12.75">
      <c r="A15" s="11" t="s">
        <v>18</v>
      </c>
      <c r="B15" s="12">
        <v>79203358</v>
      </c>
      <c r="C15" s="12">
        <v>76442642</v>
      </c>
      <c r="D15" s="13">
        <f aca="true" t="shared" si="3" ref="D15:D20">B15/C15</f>
        <v>1.0361148689758786</v>
      </c>
      <c r="E15" s="13">
        <f aca="true" t="shared" si="4" ref="E15:E20">C15/$C$21</f>
        <v>0.12503447243521237</v>
      </c>
      <c r="F15" s="14">
        <f aca="true" t="shared" si="5" ref="F15:F20">C15/$C$43</f>
        <v>0.04989858401309781</v>
      </c>
    </row>
    <row r="16" spans="1:6" ht="12.75">
      <c r="A16" s="11" t="s">
        <v>19</v>
      </c>
      <c r="B16" s="12">
        <v>12914990</v>
      </c>
      <c r="C16" s="12">
        <v>13847229</v>
      </c>
      <c r="D16" s="13">
        <f t="shared" si="3"/>
        <v>0.9326768554199544</v>
      </c>
      <c r="E16" s="13">
        <f t="shared" si="4"/>
        <v>0.022649413042324904</v>
      </c>
      <c r="F16" s="14">
        <f t="shared" si="5"/>
        <v>0.009038896374161222</v>
      </c>
    </row>
    <row r="17" spans="1:6" ht="12.75">
      <c r="A17" s="11" t="s">
        <v>20</v>
      </c>
      <c r="B17" s="12">
        <v>18589231</v>
      </c>
      <c r="C17" s="12">
        <v>14998977</v>
      </c>
      <c r="D17" s="13">
        <f t="shared" si="3"/>
        <v>1.2393665914682048</v>
      </c>
      <c r="E17" s="13">
        <f t="shared" si="4"/>
        <v>0.02453328570541668</v>
      </c>
      <c r="F17" s="14">
        <f t="shared" si="5"/>
        <v>0.009790709666275293</v>
      </c>
    </row>
    <row r="18" spans="1:6" ht="12.75">
      <c r="A18" s="11" t="s">
        <v>17</v>
      </c>
      <c r="B18" s="12">
        <v>358638775</v>
      </c>
      <c r="C18" s="12">
        <v>365710961</v>
      </c>
      <c r="D18" s="13">
        <f t="shared" si="3"/>
        <v>0.9806618156025135</v>
      </c>
      <c r="E18" s="13">
        <f t="shared" si="4"/>
        <v>0.5981802286792957</v>
      </c>
      <c r="F18" s="14">
        <f t="shared" si="5"/>
        <v>0.23872093682959356</v>
      </c>
    </row>
    <row r="19" spans="1:6" ht="12.75">
      <c r="A19" s="11" t="s">
        <v>21</v>
      </c>
      <c r="B19" s="12">
        <v>150517828</v>
      </c>
      <c r="C19" s="12">
        <v>129455063</v>
      </c>
      <c r="D19" s="13">
        <f t="shared" si="3"/>
        <v>1.1627032926475807</v>
      </c>
      <c r="E19" s="13">
        <f t="shared" si="4"/>
        <v>0.21174497744690957</v>
      </c>
      <c r="F19" s="14">
        <f t="shared" si="5"/>
        <v>0.08450289220807373</v>
      </c>
    </row>
    <row r="20" spans="1:6" ht="12.75">
      <c r="A20" s="11" t="s">
        <v>22</v>
      </c>
      <c r="B20" s="12">
        <v>10301455</v>
      </c>
      <c r="C20" s="12">
        <v>10917660</v>
      </c>
      <c r="D20" s="13">
        <f t="shared" si="3"/>
        <v>0.9435588761694356</v>
      </c>
      <c r="E20" s="13">
        <f t="shared" si="4"/>
        <v>0.01785762269084081</v>
      </c>
      <c r="F20" s="14">
        <f t="shared" si="5"/>
        <v>0.007126595320141308</v>
      </c>
    </row>
    <row r="21" spans="1:7" ht="12.75">
      <c r="A21" s="25" t="s">
        <v>45</v>
      </c>
      <c r="B21" s="15">
        <f>SUM(B15:B20)</f>
        <v>630165637</v>
      </c>
      <c r="C21" s="15">
        <f>SUM(C15:C20)</f>
        <v>611372532</v>
      </c>
      <c r="F21"/>
      <c r="G21" s="3"/>
    </row>
    <row r="22" spans="1:6" ht="12.75">
      <c r="A22" s="16" t="s">
        <v>23</v>
      </c>
      <c r="B22" s="12"/>
      <c r="C22" s="12"/>
      <c r="F22"/>
    </row>
    <row r="23" spans="1:6" ht="12.75">
      <c r="A23" s="11" t="s">
        <v>24</v>
      </c>
      <c r="B23" s="12">
        <v>410732033</v>
      </c>
      <c r="C23" s="12">
        <v>430865977</v>
      </c>
      <c r="D23" s="13">
        <f aca="true" t="shared" si="6" ref="D23:D28">B23/C23</f>
        <v>0.9532709819879791</v>
      </c>
      <c r="E23" s="13">
        <f aca="true" t="shared" si="7" ref="E23:E28">C23/$C$29</f>
        <v>0.7519406946461478</v>
      </c>
      <c r="F23" s="14">
        <f aca="true" t="shared" si="8" ref="F23:F28">C23/$C$43</f>
        <v>0.28125142707286294</v>
      </c>
    </row>
    <row r="24" spans="1:6" ht="12.75">
      <c r="A24" s="11" t="s">
        <v>25</v>
      </c>
      <c r="B24" s="12">
        <v>117296643</v>
      </c>
      <c r="C24" s="12">
        <v>129937798</v>
      </c>
      <c r="D24" s="13">
        <f t="shared" si="6"/>
        <v>0.9027137969507533</v>
      </c>
      <c r="E24" s="13">
        <f t="shared" si="7"/>
        <v>0.22676545214641264</v>
      </c>
      <c r="F24" s="14">
        <f t="shared" si="8"/>
        <v>0.08481800158058289</v>
      </c>
    </row>
    <row r="25" spans="1:6" ht="12.75">
      <c r="A25" s="11" t="s">
        <v>26</v>
      </c>
      <c r="B25" s="12">
        <v>4138865</v>
      </c>
      <c r="C25" s="12">
        <v>4112103</v>
      </c>
      <c r="D25" s="13">
        <f t="shared" si="6"/>
        <v>1.0065081054633116</v>
      </c>
      <c r="E25" s="13">
        <f t="shared" si="7"/>
        <v>0.0071763790861502814</v>
      </c>
      <c r="F25" s="14">
        <f t="shared" si="8"/>
        <v>0.0026842101691881806</v>
      </c>
    </row>
    <row r="26" spans="1:6" ht="12.75">
      <c r="A26" s="11" t="s">
        <v>27</v>
      </c>
      <c r="B26" s="12">
        <v>725611</v>
      </c>
      <c r="C26" s="12">
        <v>663661</v>
      </c>
      <c r="D26" s="13">
        <f t="shared" si="6"/>
        <v>1.0933458497636594</v>
      </c>
      <c r="E26" s="13">
        <f t="shared" si="7"/>
        <v>0.001158210998288122</v>
      </c>
      <c r="F26" s="14">
        <f t="shared" si="8"/>
        <v>0.00043321035613495026</v>
      </c>
    </row>
    <row r="27" spans="1:6" ht="12.75">
      <c r="A27" s="11" t="s">
        <v>28</v>
      </c>
      <c r="B27" s="12">
        <v>8062381</v>
      </c>
      <c r="C27" s="12">
        <v>5949762</v>
      </c>
      <c r="D27" s="13">
        <f t="shared" si="6"/>
        <v>1.3550762198555169</v>
      </c>
      <c r="E27" s="13">
        <f t="shared" si="7"/>
        <v>0.010383433387824107</v>
      </c>
      <c r="F27" s="14">
        <f t="shared" si="8"/>
        <v>0.003883757693970557</v>
      </c>
    </row>
    <row r="28" spans="1:6" ht="12.75">
      <c r="A28" s="11" t="s">
        <v>29</v>
      </c>
      <c r="B28" s="12">
        <v>1462829</v>
      </c>
      <c r="C28" s="12">
        <v>1475964</v>
      </c>
      <c r="D28" s="13">
        <f t="shared" si="6"/>
        <v>0.9911007314541547</v>
      </c>
      <c r="E28" s="13">
        <f t="shared" si="7"/>
        <v>0.0025758297351770407</v>
      </c>
      <c r="F28" s="14">
        <f t="shared" si="8"/>
        <v>0.0009634480406146597</v>
      </c>
    </row>
    <row r="29" spans="1:6" ht="12.75">
      <c r="A29" s="25" t="s">
        <v>45</v>
      </c>
      <c r="B29" s="15">
        <f>SUM(B23:B28)</f>
        <v>542418362</v>
      </c>
      <c r="C29" s="15">
        <f>SUM(C23:C28)</f>
        <v>573005265</v>
      </c>
      <c r="F29"/>
    </row>
    <row r="30" spans="1:6" ht="12.75">
      <c r="A30" s="16" t="s">
        <v>30</v>
      </c>
      <c r="F30"/>
    </row>
    <row r="31" spans="1:6" ht="12.75">
      <c r="A31" s="11" t="s">
        <v>31</v>
      </c>
      <c r="B31" s="12">
        <v>10585176</v>
      </c>
      <c r="C31" s="12">
        <v>11289366</v>
      </c>
      <c r="D31" s="13">
        <f>B31/C31</f>
        <v>0.9376236008293114</v>
      </c>
      <c r="E31" s="13">
        <f>C31/$C$38</f>
        <v>0.05990676466279844</v>
      </c>
      <c r="F31" s="14">
        <f>C31/$C$43</f>
        <v>0.00736922956961129</v>
      </c>
    </row>
    <row r="32" spans="1:6" ht="12.75">
      <c r="A32" s="11" t="s">
        <v>32</v>
      </c>
      <c r="B32" s="12">
        <v>102084024</v>
      </c>
      <c r="C32" s="12">
        <v>102314798</v>
      </c>
      <c r="D32" s="13">
        <f aca="true" t="shared" si="9" ref="D32:D37">B32/C32</f>
        <v>0.9977444709415347</v>
      </c>
      <c r="E32" s="13">
        <f aca="true" t="shared" si="10" ref="E32:E37">C32/$C$38</f>
        <v>0.5429311553286306</v>
      </c>
      <c r="F32" s="14">
        <f aca="true" t="shared" si="11" ref="F32:F37">C32/$C$43</f>
        <v>0.06678685364885913</v>
      </c>
    </row>
    <row r="33" spans="1:6" ht="12.75">
      <c r="A33" s="11" t="s">
        <v>33</v>
      </c>
      <c r="B33" s="12">
        <v>39973078</v>
      </c>
      <c r="C33" s="12">
        <v>38157803</v>
      </c>
      <c r="D33" s="13">
        <f t="shared" si="9"/>
        <v>1.0475728385095966</v>
      </c>
      <c r="E33" s="13">
        <f t="shared" si="10"/>
        <v>0.20248351629050065</v>
      </c>
      <c r="F33" s="14">
        <f t="shared" si="11"/>
        <v>0.02490783009240753</v>
      </c>
    </row>
    <row r="34" spans="1:6" ht="12.75">
      <c r="A34" s="11" t="s">
        <v>30</v>
      </c>
      <c r="B34" s="12">
        <v>25043443</v>
      </c>
      <c r="C34" s="12">
        <v>27116218</v>
      </c>
      <c r="D34" s="13">
        <f t="shared" si="9"/>
        <v>0.9235595834197822</v>
      </c>
      <c r="E34" s="13">
        <f t="shared" si="10"/>
        <v>0.14389159588511338</v>
      </c>
      <c r="F34" s="14">
        <f t="shared" si="11"/>
        <v>0.017700341675664154</v>
      </c>
    </row>
    <row r="35" spans="1:6" ht="12.75">
      <c r="A35" s="11" t="s">
        <v>34</v>
      </c>
      <c r="B35" s="12">
        <v>148504</v>
      </c>
      <c r="C35" s="12">
        <v>200000</v>
      </c>
      <c r="D35" s="13">
        <f t="shared" si="9"/>
        <v>0.74252</v>
      </c>
      <c r="E35" s="13">
        <f t="shared" si="10"/>
        <v>0.0010612954644715821</v>
      </c>
      <c r="F35" s="14">
        <f t="shared" si="11"/>
        <v>0.00013055169917622106</v>
      </c>
    </row>
    <row r="36" spans="1:6" ht="12.75">
      <c r="A36" s="11" t="s">
        <v>35</v>
      </c>
      <c r="B36" s="12">
        <v>3296224</v>
      </c>
      <c r="C36" s="12">
        <v>3430438</v>
      </c>
      <c r="D36" s="13">
        <f t="shared" si="9"/>
        <v>0.9608755500026527</v>
      </c>
      <c r="E36" s="13">
        <f t="shared" si="10"/>
        <v>0.018203541452754827</v>
      </c>
      <c r="F36" s="14">
        <f t="shared" si="11"/>
        <v>0.0022392475490933873</v>
      </c>
    </row>
    <row r="37" spans="1:6" ht="12.75">
      <c r="A37" s="11" t="s">
        <v>36</v>
      </c>
      <c r="B37" s="12">
        <v>6426801</v>
      </c>
      <c r="C37" s="12">
        <v>5940312</v>
      </c>
      <c r="D37" s="13">
        <f t="shared" si="9"/>
        <v>1.081896203431739</v>
      </c>
      <c r="E37" s="13">
        <f t="shared" si="10"/>
        <v>0.03152213091573056</v>
      </c>
      <c r="F37" s="14">
        <f t="shared" si="11"/>
        <v>0.0038775891261844803</v>
      </c>
    </row>
    <row r="38" spans="1:6" ht="12.75">
      <c r="A38" s="25" t="s">
        <v>45</v>
      </c>
      <c r="B38" s="15">
        <f>SUM(B31:B37)</f>
        <v>187557250</v>
      </c>
      <c r="C38" s="15">
        <f>SUM(C31:C37)</f>
        <v>188448935</v>
      </c>
      <c r="F38"/>
    </row>
    <row r="39" spans="1:6" ht="12.75">
      <c r="A39" s="16" t="s">
        <v>37</v>
      </c>
      <c r="F39"/>
    </row>
    <row r="40" spans="1:6" ht="12.75">
      <c r="A40" s="11" t="s">
        <v>38</v>
      </c>
      <c r="B40" s="12">
        <v>38212715</v>
      </c>
      <c r="C40" s="12">
        <v>17788791</v>
      </c>
      <c r="D40" s="13">
        <f>B40/C40</f>
        <v>2.148134462876089</v>
      </c>
      <c r="E40" s="13">
        <f>C40/$C$42</f>
        <v>0.9826663876639864</v>
      </c>
      <c r="F40" s="14">
        <f>C40/$C$43</f>
        <v>0.011611784456703344</v>
      </c>
    </row>
    <row r="41" spans="1:6" ht="12.75">
      <c r="A41" s="11" t="s">
        <v>39</v>
      </c>
      <c r="B41" s="12">
        <v>369925</v>
      </c>
      <c r="C41" s="12">
        <v>313783</v>
      </c>
      <c r="D41" s="13">
        <f>B41/C41</f>
        <v>1.178919826759257</v>
      </c>
      <c r="E41" s="13">
        <f>C41/$C$42</f>
        <v>0.017333612336013653</v>
      </c>
      <c r="F41" s="14">
        <f>C41/$C$43</f>
        <v>0.00020482451911306088</v>
      </c>
    </row>
    <row r="42" spans="1:6" ht="12.75">
      <c r="A42" s="25" t="s">
        <v>45</v>
      </c>
      <c r="B42" s="15">
        <f>SUM(B40:B41)</f>
        <v>38582640</v>
      </c>
      <c r="C42" s="15">
        <f>SUM(C40:C41)</f>
        <v>18102574</v>
      </c>
      <c r="F42"/>
    </row>
    <row r="43" spans="1:6" ht="12.75">
      <c r="A43" s="25" t="s">
        <v>40</v>
      </c>
      <c r="B43" s="15">
        <f>SUM(B42,B38,B29,B21,B13)</f>
        <v>1518666497</v>
      </c>
      <c r="C43" s="15">
        <f>SUM(C42,C38,C29,C21,C13)</f>
        <v>1531960145</v>
      </c>
      <c r="F43"/>
    </row>
    <row r="44" ht="12.75">
      <c r="A44" s="1" t="s">
        <v>41</v>
      </c>
    </row>
    <row r="47" spans="2:3" ht="12.75">
      <c r="B47" s="15">
        <f>B14+B22+B30+B39+B43</f>
        <v>1518666497</v>
      </c>
      <c r="C47" s="15">
        <f>C14+C22+C30+C39+C43</f>
        <v>1531960145</v>
      </c>
    </row>
  </sheetData>
  <printOptions/>
  <pageMargins left="0.75" right="0.75" top="1" bottom="1" header="0.5" footer="0.5"/>
  <pageSetup fitToHeight="1" fitToWidth="1" horizontalDpi="300" verticalDpi="3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WAndrews</cp:lastModifiedBy>
  <cp:lastPrinted>2001-04-01T22:55:36Z</cp:lastPrinted>
  <dcterms:created xsi:type="dcterms:W3CDTF">1997-09-02T23:30:54Z</dcterms:created>
  <dcterms:modified xsi:type="dcterms:W3CDTF">2005-04-15T01:16:11Z</dcterms:modified>
  <cp:category/>
  <cp:version/>
  <cp:contentType/>
  <cp:contentStatus/>
</cp:coreProperties>
</file>